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1000" windowHeight="11985" activeTab="2"/>
  </bookViews>
  <sheets>
    <sheet name="1-2-жадвал" sheetId="1" r:id="rId1"/>
    <sheet name="1-илова" sheetId="2" r:id="rId2"/>
    <sheet name="2-илова" sheetId="3" r:id="rId3"/>
  </sheets>
  <calcPr calcId="162913"/>
</workbook>
</file>

<file path=xl/calcChain.xml><?xml version="1.0" encoding="utf-8"?>
<calcChain xmlns="http://schemas.openxmlformats.org/spreadsheetml/2006/main">
  <c r="E16" i="2" l="1"/>
  <c r="H16" i="2" l="1"/>
  <c r="D16" i="2"/>
  <c r="H13" i="3"/>
  <c r="F25" i="1"/>
  <c r="L25" i="3"/>
  <c r="K25" i="3"/>
  <c r="J25" i="3"/>
  <c r="I25" i="3"/>
  <c r="H25" i="3"/>
  <c r="L24" i="3"/>
  <c r="K24" i="3"/>
  <c r="J24" i="3"/>
  <c r="I24" i="3"/>
  <c r="H24" i="3"/>
  <c r="C25" i="1"/>
  <c r="E25" i="1"/>
  <c r="K13" i="3" l="1"/>
  <c r="J13" i="3"/>
  <c r="I13" i="3"/>
  <c r="L12" i="3"/>
  <c r="L11" i="3"/>
  <c r="L10" i="3"/>
  <c r="A10" i="3"/>
  <c r="A11" i="3" s="1"/>
  <c r="A12" i="3" s="1"/>
  <c r="L9" i="3"/>
  <c r="L13" i="3" s="1"/>
  <c r="L15" i="3"/>
  <c r="A16" i="3"/>
  <c r="L16" i="3"/>
  <c r="A17" i="3"/>
  <c r="L17" i="3"/>
  <c r="H18" i="3"/>
  <c r="I18" i="3"/>
  <c r="J18" i="3"/>
  <c r="K18" i="3"/>
  <c r="L18" i="3" l="1"/>
  <c r="I13" i="2" l="1"/>
  <c r="G16" i="2" l="1"/>
  <c r="I11" i="2"/>
  <c r="F16" i="2" l="1"/>
  <c r="I9" i="2" l="1"/>
</calcChain>
</file>

<file path=xl/sharedStrings.xml><?xml version="1.0" encoding="utf-8"?>
<sst xmlns="http://schemas.openxmlformats.org/spreadsheetml/2006/main" count="148" uniqueCount="129">
  <si>
    <t>Т/р</t>
  </si>
  <si>
    <t>Кўрсаткич номи</t>
  </si>
  <si>
    <t>1.</t>
  </si>
  <si>
    <t>2.</t>
  </si>
  <si>
    <t>3.</t>
  </si>
  <si>
    <t>3.1.</t>
  </si>
  <si>
    <t>3.2.</t>
  </si>
  <si>
    <t>4.</t>
  </si>
  <si>
    <t>5.</t>
  </si>
  <si>
    <t>6.</t>
  </si>
  <si>
    <t>7.</t>
  </si>
  <si>
    <t>8.</t>
  </si>
  <si>
    <t>9.</t>
  </si>
  <si>
    <t>Х</t>
  </si>
  <si>
    <t>2.1.</t>
  </si>
  <si>
    <t>2.2.</t>
  </si>
  <si>
    <t>2.3.</t>
  </si>
  <si>
    <t>2.4.</t>
  </si>
  <si>
    <t>2.5.</t>
  </si>
  <si>
    <t>№</t>
  </si>
  <si>
    <t>шундан</t>
  </si>
  <si>
    <t>онлайн овозлар</t>
  </si>
  <si>
    <t>СМС орқали</t>
  </si>
  <si>
    <t>1-мавсум ғолиблари</t>
  </si>
  <si>
    <t>1-мавсум жами</t>
  </si>
  <si>
    <t>2-мавсум ғолиблари</t>
  </si>
  <si>
    <t>2-мавсум жами</t>
  </si>
  <si>
    <t>0470600004</t>
  </si>
  <si>
    <t>0470600020</t>
  </si>
  <si>
    <t>0470600039</t>
  </si>
  <si>
    <t>0470600002</t>
  </si>
  <si>
    <t>2.6.</t>
  </si>
  <si>
    <t>401722860082187045204110003</t>
  </si>
  <si>
    <t>401722860082187045204110004</t>
  </si>
  <si>
    <t>401722860082187064200110001</t>
  </si>
  <si>
    <t>401722860082187045205110003</t>
  </si>
  <si>
    <t>Бешкуби ҚФЙ Увол қишлоғига олиб борувчи йўлни асфальт қилиш</t>
  </si>
  <si>
    <t>Бешкуби ҚФЙ Бешкуби қишлоғи Ахтихона маҳалласига олиб борувчи йўлни асфальт қилиш</t>
  </si>
  <si>
    <t xml:space="preserve">Гулшан ҚФЙ Гулшан қишлоғи ички кўчаларига ёритиш чироқлари ўрнатиш </t>
  </si>
  <si>
    <t>Истиқлол ҚФЙ Чапарашли қишлоғи ички кўчаларини асфальт қилиш</t>
  </si>
  <si>
    <t>Tashabbusli budjetlashtirish natijalari bo‘yicha 
MA’LUMOT</t>
  </si>
  <si>
    <t>Yangiobod tumani</t>
  </si>
  <si>
    <t>Yil boshiga qoldiq</t>
  </si>
  <si>
    <t>Fuqarolar tashabbusi jamg’armasiga o’tkazilgan mablag’lar</t>
  </si>
  <si>
    <t>Tadbirlarni amalga oshirayotgan pudratchi tashkilotlarga bajarilgan ishlar uchun to’langan mablag’lar</t>
  </si>
  <si>
    <t>Tadbirlarni moliyalashtirishga ajratilgan, biroq pudratchi tashkilotlarga to’lab bеrilmagan qoldiq mablag’lar</t>
  </si>
  <si>
    <t>Fuqarolar tashabbusi jamg’armasidagi qoldiq mablag’lar</t>
  </si>
  <si>
    <t>2-jadval</t>
  </si>
  <si>
    <t>1-jadval</t>
  </si>
  <si>
    <t>Summa (ming so’m)</t>
  </si>
  <si>
    <t>O'lchov birligi</t>
  </si>
  <si>
    <t>miqdori</t>
  </si>
  <si>
    <t>sariflangan mablag'lar</t>
  </si>
  <si>
    <t>ko'rsatkichlar</t>
  </si>
  <si>
    <t>Moliyalash-tirilgan takliflar soni</t>
  </si>
  <si>
    <t>Bajarilgan tadbirlar nomi</t>
  </si>
  <si>
    <t>Hududiy ichki yo’llar (ko’prik ta’mirlash)</t>
  </si>
  <si>
    <t>Umumta'lim maktablarini ta'mirlash va jihozlash</t>
  </si>
  <si>
    <t>Maktabgacha ta'lim muassasalarini ta'mirlash va jihozlash</t>
  </si>
  <si>
    <t>Sog’liqni saqlash muassasalarini ta'mirlash va jihozlash</t>
  </si>
  <si>
    <t>Boshqa ijtimoiy soha muassasalarini ta'mirlash va jihozlash</t>
  </si>
  <si>
    <t>Ichimlik suvi ta'minotini yaxshilash</t>
  </si>
  <si>
    <t>Ko’cha chiroqlarini o’rnatish</t>
  </si>
  <si>
    <t>Obodonlashtirish va ko’kalamzorlashtirish</t>
  </si>
  <si>
    <t>Boshqa tadbirlar</t>
  </si>
  <si>
    <t>Jami</t>
  </si>
  <si>
    <t>umumiy uzunligi</t>
  </si>
  <si>
    <t>soni</t>
  </si>
  <si>
    <t>chiroqlar soni</t>
  </si>
  <si>
    <t>tadbirlar soni</t>
  </si>
  <si>
    <t xml:space="preserve">Tashabbusli budjеtlashtirish natijalari bo’yicha ma'lumotga 
1-ILOVA </t>
  </si>
  <si>
    <t>Fuqаrоlаr таshаbbusi jamg’armasi mablag‘larini shakllantirilishi yuzasidan
MA’LUMOT</t>
  </si>
  <si>
    <t>Fuqarolar tashabbusi jamg’armasi mablag’larini shakllantirish manbalari</t>
  </si>
  <si>
    <t>Fuqarolar tashabbusi jamg’armasiga yo’naltirilishi lozim bo’lgan,            (мing so'мdа)</t>
  </si>
  <si>
    <t>Tuman budjеtining qo’shimcha manbalarining 30 foizi miqdorida ajratiladigan mablag’lar</t>
  </si>
  <si>
    <t>erkin qoldiq mablag’lari</t>
  </si>
  <si>
    <t>daromadlarning hisobot choraklari yakunlari
bo’yicha aniqlanadigan prognozdan oshirib
bajarilgan qismi</t>
  </si>
  <si>
    <t>davlat daromadiga o’tkazilgan mol-mulkni
rеalizatsiya qilishdan tushgan tushumlar</t>
  </si>
  <si>
    <t>elеktron savdo maydonchasida
yer uchastkalariga bo’lgan huquqlarni
sotishdan tushgan mablag’lar</t>
  </si>
  <si>
    <t>budjеtdan ajratiladigan mablag’lar
kamaytirilishi natijasida bo’shab qolgan
mablag’lar</t>
  </si>
  <si>
    <t xml:space="preserve"> Respublika byudjetidan ajratilgan mablaglar</t>
  </si>
  <si>
    <t>Jami ajratiladigan mablag’lar</t>
  </si>
  <si>
    <t>Shu jumladan</t>
  </si>
  <si>
    <t>Т/r</t>
  </si>
  <si>
    <t xml:space="preserve">Fuqarolar tashabbusi
jamg’armasiga haqiqatda
o’tkazilgan mablag’lar
</t>
  </si>
  <si>
    <t>Farqi</t>
  </si>
  <si>
    <t>Izoh</t>
  </si>
  <si>
    <t>1-chоrаk</t>
  </si>
  <si>
    <t>2-chоrаk</t>
  </si>
  <si>
    <t>3-chоrаk</t>
  </si>
  <si>
    <t>4-chоrаk</t>
  </si>
  <si>
    <t xml:space="preserve">Tadbirning
xos raqami
(ID)
</t>
  </si>
  <si>
    <t xml:space="preserve">Jami
to’plangan
ovozlar soni
</t>
  </si>
  <si>
    <t>Tadbirning
qisqacha
mazmuni
(sohasi)</t>
  </si>
  <si>
    <t>Tadbirni
moliyalashtirish
uchun ochilgan
hisob varaq</t>
  </si>
  <si>
    <t xml:space="preserve">Tadbirning
fuqaro
tomonidan
kiritilgan
dastlabki
qiymati
</t>
  </si>
  <si>
    <t>Tadbirni
amalga
oshirish
qiymati*</t>
  </si>
  <si>
    <t xml:space="preserve">Ajratilgan
mablag’lar
</t>
  </si>
  <si>
    <t xml:space="preserve">Bajarilgan
ishlar uchun
to’lab
bеrilgan
mablag’lar
</t>
  </si>
  <si>
    <t xml:space="preserve">Qoldiq
mablag’lar
</t>
  </si>
  <si>
    <t>Xаммаsi:</t>
  </si>
  <si>
    <t>Tadbirning moliyalashtirilishi (ming so’m)</t>
  </si>
  <si>
    <t xml:space="preserve">Tashabbusli budjеtlashtirish natijalari bo’yicha ma'lumotga 
2-ILOVA </t>
  </si>
  <si>
    <t xml:space="preserve">Fuqarolar tashabbusi jamg’armasidan jamoatchilik fikri asosida shakllantirilgan (g’olib dеb topilgan) tadbirlarni
moliyalashtirish uchun yo’naltirilgan mablag’lar yuzasidan
MA'LUMOT
</t>
  </si>
  <si>
    <t>031256161004</t>
  </si>
  <si>
    <t>031268121004</t>
  </si>
  <si>
    <t>031256248004</t>
  </si>
  <si>
    <t>Yangiobod tumani 5- maktab 1.Maktab hududini temir panjaralar bilan o'rash(zabor) 400 metr 300 000 000 so'm. 2.Maktab kirish qismiga temir darvoza 60 000 000 so'm. 3.Maktab kirish qismiga qorovulxona qurish 6x5 2 ta xona pishgan g'ishtdan 150 000 000 so'm. 4. Maktab hududiga zamonaviy oshxona qurish pishgan g'ishtdan jihozlari bilan 400 000 000 so'm. 5.Maktabga kirish qismidan beton yo'lak qilish 250 kvadrat metr 200 000 000 so'm. 6.Maktab hududining bir qismiga beton latok o'rnatish 150 metr 80 000 000</t>
  </si>
  <si>
    <t>Yangiobod tumani Doʻstlik MFY Pastkichaqir qishlog'i 8-maktab hududidan zamonaviy turdagi 1 dona 25×42 metr o‘lchamdagi sun'iy qoplamali usti yopiq futbol maydoni qurish. Qishlogʻimiz yoshlarini boʻsh vaqtini mazmunli o‘tkazish hamda sportning mini futbol turini rivojlantirish.</t>
  </si>
  <si>
    <t>401722860082377092100072002</t>
  </si>
  <si>
    <t>401722860082377083610205001</t>
  </si>
  <si>
    <t>401722860082377092100072003</t>
  </si>
  <si>
    <t>0014123004</t>
  </si>
  <si>
    <t>Sarmich MFY hududidagi 13-maktab binosi oldidan Sarmich oilaviy shifokorlik punkti va Xojimatov Lochinbek xonadonining oldigacha bo‘lgan yo‘lni asfalt qilish</t>
  </si>
  <si>
    <t>401722860082377045204118001.</t>
  </si>
  <si>
    <t>00138333004</t>
  </si>
  <si>
    <t>Yangiobod tuman Shodlik MFY hududida joylashgan 2- umumiy o‘rta ta’lim maktabida yopiq turdagi bolalar o‘yingohi barpo etish</t>
  </si>
  <si>
    <t>401722860082377092100072001.</t>
  </si>
  <si>
    <t>00154697004</t>
  </si>
  <si>
    <t>Yangiobod tumani  kasb-ҳunar maktabi moddiy-texnika bazasini rivojvojlantirish maqsadida 40 dona shaxsiy kompyuterlar  va boshqalar</t>
  </si>
  <si>
    <t>401722860082377092901079001.</t>
  </si>
  <si>
    <t>00116965004</t>
  </si>
  <si>
    <t>angiobod tumani Pastkichakir  qishlogi Dustlik MFY (Yangiquriq maxallasi) ga tabiiy gaz tarmog’iga ulash</t>
  </si>
  <si>
    <t>401722860082377013990018001.</t>
  </si>
  <si>
    <t>Jamoatchilik fikri asosida shakllantirilgan (g’olib dеb topilgan) tadbirlarni moliyalashtirish uchun yo’naltirilgan mablag’lar**</t>
  </si>
  <si>
    <t xml:space="preserve">18 oktyabr  2023 yil holatiga </t>
  </si>
  <si>
    <t>Tuman budjеtining tasdiqlangan umumiy xarajatlarining 5 foiz qismi miqdorida ajratiladigan mablag’lar</t>
  </si>
  <si>
    <t>Iqtisodiyot va moliya bo'limi bosh iqtisodchisi.                                                                                                                                         V.Nurmamatov</t>
  </si>
  <si>
    <t>Yangiobod tumani Sport maktabidagi bush xududda 30x45 xajmdagi usti yopik, sun’iy koplamali, muxlislar uchun 80 urindikli mini stadion xamda tungi yoritish chiroklari urnatish.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</si>
</sst>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sz val="11"/>
      <color theme="1"/>
      <name val="Calibri"/>
      <family val="2"/>
      <charset val="204"/>
      <scheme val="minor"/>
    </font>
    <font>
      <sz val="11"/>
      <color theme="1"/>
      <name val="Times New Roman"/>
      <family val="1"/>
      <charset val="204"/>
    </font>
    <font>
      <b/>
      <sz val="10"/>
      <color theme="1"/>
      <name val="Times New Roman"/>
      <family val="1"/>
      <charset val="204"/>
    </font>
    <font>
      <u/>
      <sz val="11"/>
      <color theme="10"/>
      <name val="Calibri"/>
      <family val="2"/>
      <scheme val="minor"/>
    </font>
    <font>
      <b/>
      <sz val="11"/>
      <color theme="1"/>
      <name val="Times New Roman"/>
      <family val="1"/>
      <charset val="204"/>
    </font>
    <font>
      <sz val="11"/>
      <color rgb="FF000000"/>
      <name val="Times New Roman"/>
      <family val="1"/>
      <charset val="204"/>
    </font>
    <font>
      <sz val="11"/>
      <name val="Times New Roman"/>
      <family val="1"/>
      <charset val="204"/>
    </font>
    <font>
      <sz val="11"/>
      <name val="Calibri"/>
      <family val="2"/>
      <scheme val="minor"/>
    </font>
    <font>
      <b/>
      <sz val="11"/>
      <color rgb="FF000000"/>
      <name val="Times New Roman"/>
      <family val="1"/>
      <charset val="204"/>
    </font>
    <font>
      <u/>
      <sz val="12.1"/>
      <color theme="10"/>
      <name val="Calibri"/>
      <family val="2"/>
      <charset val="204"/>
    </font>
    <font>
      <b/>
      <sz val="11"/>
      <name val="Times New Roman"/>
      <family val="1"/>
      <charset val="204"/>
    </font>
  </fonts>
  <fills count="4">
    <fill>
      <patternFill patternType="none"/>
    </fill>
    <fill>
      <patternFill patternType="gray125"/>
    </fill>
    <fill>
      <patternFill patternType="solid">
        <fgColor rgb="FFFFFFFF"/>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4" fillId="0" borderId="0" applyNumberFormat="0" applyFill="0" applyBorder="0" applyAlignment="0" applyProtection="0"/>
    <xf numFmtId="0" fontId="1" fillId="0" borderId="0"/>
    <xf numFmtId="0" fontId="10" fillId="0" borderId="0" applyNumberFormat="0" applyFill="0" applyBorder="0" applyAlignment="0" applyProtection="0">
      <alignment vertical="top"/>
      <protection locked="0"/>
    </xf>
  </cellStyleXfs>
  <cellXfs count="77">
    <xf numFmtId="0" fontId="0" fillId="0" borderId="0" xfId="0"/>
    <xf numFmtId="0" fontId="2" fillId="2" borderId="1" xfId="0"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2" fillId="2" borderId="0" xfId="0" applyFont="1" applyFill="1" applyAlignment="1">
      <alignment vertical="center" wrapText="1"/>
    </xf>
    <xf numFmtId="0" fontId="2" fillId="0" borderId="0" xfId="0" applyFont="1"/>
    <xf numFmtId="0" fontId="2" fillId="2" borderId="0" xfId="0" applyFont="1" applyFill="1" applyBorder="1" applyAlignment="1">
      <alignment vertical="center" wrapText="1"/>
    </xf>
    <xf numFmtId="0" fontId="2" fillId="2" borderId="1" xfId="0" applyFont="1" applyFill="1" applyBorder="1" applyAlignment="1">
      <alignment vertical="center" wrapText="1"/>
    </xf>
    <xf numFmtId="0" fontId="5" fillId="2" borderId="0" xfId="0" applyFont="1" applyFill="1" applyBorder="1" applyAlignment="1">
      <alignment horizontal="right" vertical="center" wrapText="1"/>
    </xf>
    <xf numFmtId="0" fontId="2" fillId="0" borderId="0" xfId="0" applyFont="1" applyAlignment="1"/>
    <xf numFmtId="0" fontId="2" fillId="0" borderId="0" xfId="0" applyFont="1" applyBorder="1" applyAlignment="1">
      <alignment vertical="center" wrapText="1"/>
    </xf>
    <xf numFmtId="0" fontId="2" fillId="0" borderId="1" xfId="0" applyFont="1" applyBorder="1" applyAlignment="1">
      <alignment horizontal="center" vertical="center" wrapText="1"/>
    </xf>
    <xf numFmtId="0" fontId="6" fillId="0" borderId="1" xfId="0" applyFont="1" applyBorder="1" applyAlignment="1">
      <alignment horizontal="center" vertical="center" wrapText="1"/>
    </xf>
    <xf numFmtId="3" fontId="6" fillId="0" borderId="1" xfId="0" applyNumberFormat="1" applyFont="1" applyBorder="1" applyAlignment="1">
      <alignment horizontal="center" vertical="center" wrapText="1"/>
    </xf>
    <xf numFmtId="3" fontId="2" fillId="0" borderId="1" xfId="0" applyNumberFormat="1" applyFont="1" applyBorder="1" applyAlignment="1">
      <alignment horizontal="center" vertical="center" wrapText="1"/>
    </xf>
    <xf numFmtId="164" fontId="2" fillId="2" borderId="1" xfId="0" applyNumberFormat="1" applyFont="1" applyFill="1" applyBorder="1" applyAlignment="1">
      <alignment horizontal="right" vertical="center" wrapText="1"/>
    </xf>
    <xf numFmtId="164" fontId="2" fillId="0" borderId="0" xfId="0" applyNumberFormat="1" applyFont="1"/>
    <xf numFmtId="0" fontId="2" fillId="0" borderId="0" xfId="0" applyFont="1" applyFill="1" applyAlignment="1">
      <alignment vertical="center" wrapText="1"/>
    </xf>
    <xf numFmtId="0" fontId="2" fillId="0" borderId="0" xfId="0" applyFont="1" applyFill="1" applyBorder="1" applyAlignment="1">
      <alignment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vertical="center"/>
    </xf>
    <xf numFmtId="3" fontId="5"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3" fontId="2" fillId="0" borderId="1" xfId="0" applyNumberFormat="1" applyFont="1" applyFill="1" applyBorder="1" applyAlignment="1">
      <alignment horizontal="center" vertical="center" wrapText="1"/>
    </xf>
    <xf numFmtId="16" fontId="2" fillId="0" borderId="1" xfId="0" applyNumberFormat="1" applyFont="1" applyFill="1" applyBorder="1" applyAlignment="1">
      <alignment horizontal="center" vertical="center" wrapText="1"/>
    </xf>
    <xf numFmtId="3" fontId="2" fillId="0" borderId="0" xfId="0" applyNumberFormat="1" applyFont="1"/>
    <xf numFmtId="3" fontId="3" fillId="0" borderId="1" xfId="0" applyNumberFormat="1" applyFont="1" applyFill="1" applyBorder="1" applyAlignment="1">
      <alignment horizontal="center" vertical="center" wrapText="1"/>
    </xf>
    <xf numFmtId="49" fontId="2" fillId="0" borderId="1" xfId="0" applyNumberFormat="1" applyFont="1" applyBorder="1" applyAlignment="1">
      <alignment vertical="center" wrapText="1"/>
    </xf>
    <xf numFmtId="0" fontId="2" fillId="0" borderId="0" xfId="0" applyFont="1" applyAlignment="1">
      <alignment vertical="center" wrapText="1"/>
    </xf>
    <xf numFmtId="0" fontId="2" fillId="0" borderId="1" xfId="0" applyFont="1" applyBorder="1" applyAlignment="1">
      <alignment horizontal="left" vertical="center" wrapText="1"/>
    </xf>
    <xf numFmtId="3" fontId="5" fillId="0" borderId="1"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0" fontId="2" fillId="0" borderId="0" xfId="0" applyFont="1" applyFill="1" applyBorder="1" applyAlignment="1">
      <alignment vertical="center" wrapText="1"/>
    </xf>
    <xf numFmtId="3" fontId="2" fillId="0" borderId="1" xfId="0" applyNumberFormat="1" applyFont="1" applyFill="1" applyBorder="1" applyAlignment="1">
      <alignment horizontal="center" vertical="center"/>
    </xf>
    <xf numFmtId="0" fontId="2" fillId="0" borderId="0" xfId="0" applyFont="1" applyFill="1"/>
    <xf numFmtId="3" fontId="2" fillId="0" borderId="0" xfId="0" applyNumberFormat="1" applyFont="1" applyAlignment="1"/>
    <xf numFmtId="164" fontId="2" fillId="2" borderId="1" xfId="0" applyNumberFormat="1" applyFont="1" applyFill="1" applyBorder="1" applyAlignment="1">
      <alignment horizontal="center" vertical="center" wrapText="1"/>
    </xf>
    <xf numFmtId="0" fontId="2" fillId="0" borderId="0" xfId="0" applyFont="1" applyFill="1" applyAlignment="1">
      <alignment vertical="center" wrapText="1"/>
    </xf>
    <xf numFmtId="0" fontId="2" fillId="0" borderId="1" xfId="0" applyFont="1" applyFill="1" applyBorder="1" applyAlignment="1">
      <alignment vertical="center" wrapText="1"/>
    </xf>
    <xf numFmtId="164" fontId="2" fillId="0" borderId="1" xfId="0" applyNumberFormat="1" applyFont="1" applyBorder="1" applyAlignment="1">
      <alignment horizontal="center" vertical="center" wrapText="1"/>
    </xf>
    <xf numFmtId="0" fontId="5" fillId="0" borderId="1" xfId="0" applyFont="1" applyBorder="1" applyAlignment="1">
      <alignment horizontal="center" vertical="top" wrapText="1"/>
    </xf>
    <xf numFmtId="164" fontId="5" fillId="3"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49" fontId="6" fillId="0" borderId="1" xfId="0" applyNumberFormat="1" applyFont="1" applyBorder="1" applyAlignment="1">
      <alignment horizontal="center" vertical="center" wrapText="1"/>
    </xf>
    <xf numFmtId="164" fontId="6" fillId="0" borderId="1" xfId="0" applyNumberFormat="1" applyFont="1" applyBorder="1" applyAlignment="1">
      <alignment horizontal="center" vertical="center" wrapText="1"/>
    </xf>
    <xf numFmtId="3" fontId="5" fillId="3" borderId="1" xfId="0" applyNumberFormat="1" applyFont="1" applyFill="1" applyBorder="1" applyAlignment="1">
      <alignment horizontal="center" vertical="center" wrapText="1"/>
    </xf>
    <xf numFmtId="0" fontId="11" fillId="0" borderId="1" xfId="1" applyFont="1" applyBorder="1" applyAlignment="1">
      <alignment horizontal="center" vertical="center" wrapText="1"/>
    </xf>
    <xf numFmtId="0" fontId="2" fillId="0" borderId="0" xfId="0" applyFont="1" applyFill="1" applyAlignment="1">
      <alignment horizontal="right" vertical="center" wrapText="1"/>
    </xf>
    <xf numFmtId="0" fontId="2" fillId="0" borderId="0" xfId="0" applyFont="1" applyFill="1" applyBorder="1" applyAlignment="1">
      <alignment vertical="center" wrapText="1"/>
    </xf>
    <xf numFmtId="0" fontId="5" fillId="0" borderId="0" xfId="0" applyFont="1" applyFill="1" applyBorder="1" applyAlignment="1">
      <alignment horizontal="right" vertical="center" wrapText="1"/>
    </xf>
    <xf numFmtId="0" fontId="5" fillId="2" borderId="1" xfId="0" applyFont="1" applyFill="1" applyBorder="1" applyAlignment="1">
      <alignment horizontal="center" vertical="center" wrapText="1"/>
    </xf>
    <xf numFmtId="0" fontId="8" fillId="0" borderId="0" xfId="1" applyFont="1" applyAlignment="1">
      <alignment horizontal="left" vertical="center" wrapText="1"/>
    </xf>
    <xf numFmtId="0" fontId="5" fillId="0" borderId="0" xfId="0" applyFont="1" applyFill="1" applyAlignment="1">
      <alignment horizontal="center" wrapText="1"/>
    </xf>
    <xf numFmtId="0" fontId="2" fillId="2" borderId="1" xfId="0" applyFont="1" applyFill="1" applyBorder="1" applyAlignment="1">
      <alignment vertical="center" wrapText="1"/>
    </xf>
    <xf numFmtId="0" fontId="7" fillId="2" borderId="5" xfId="1" applyFont="1" applyFill="1" applyBorder="1" applyAlignment="1">
      <alignment vertical="center" wrapText="1"/>
    </xf>
    <xf numFmtId="0" fontId="7" fillId="2" borderId="6" xfId="1" applyFont="1" applyFill="1" applyBorder="1" applyAlignment="1">
      <alignment vertical="center" wrapText="1"/>
    </xf>
    <xf numFmtId="0" fontId="7" fillId="2" borderId="4" xfId="1" applyFont="1" applyFill="1" applyBorder="1" applyAlignment="1">
      <alignment vertical="center" wrapText="1"/>
    </xf>
    <xf numFmtId="0" fontId="2" fillId="2" borderId="5" xfId="0" applyFont="1" applyFill="1" applyBorder="1" applyAlignment="1">
      <alignment vertical="center" wrapText="1"/>
    </xf>
    <xf numFmtId="0" fontId="2" fillId="2" borderId="6" xfId="0" applyFont="1" applyFill="1" applyBorder="1" applyAlignment="1">
      <alignment vertical="center" wrapText="1"/>
    </xf>
    <xf numFmtId="0" fontId="2" fillId="2" borderId="4" xfId="0" applyFont="1" applyFill="1" applyBorder="1" applyAlignment="1">
      <alignment vertical="center" wrapText="1"/>
    </xf>
    <xf numFmtId="0" fontId="5" fillId="0" borderId="0" xfId="0" applyFont="1" applyFill="1" applyAlignment="1">
      <alignment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0" xfId="0" applyFont="1" applyAlignment="1">
      <alignment horizontal="center" wrapText="1"/>
    </xf>
    <xf numFmtId="0" fontId="2" fillId="0" borderId="0" xfId="0" applyFont="1" applyAlignment="1">
      <alignment horizontal="center"/>
    </xf>
    <xf numFmtId="0" fontId="5" fillId="0" borderId="0" xfId="0" applyFont="1" applyAlignment="1">
      <alignment horizontal="center" wrapText="1"/>
    </xf>
    <xf numFmtId="0" fontId="2" fillId="0" borderId="0" xfId="0" applyFont="1" applyFill="1" applyAlignment="1">
      <alignment vertical="center" wrapText="1"/>
    </xf>
    <xf numFmtId="0" fontId="5" fillId="0" borderId="1" xfId="0" applyFont="1" applyFill="1" applyBorder="1" applyAlignment="1">
      <alignment horizontal="center" vertical="top" wrapText="1"/>
    </xf>
    <xf numFmtId="0" fontId="5" fillId="0" borderId="1" xfId="0" applyFont="1" applyBorder="1" applyAlignment="1">
      <alignment horizontal="center" vertical="center" wrapText="1"/>
    </xf>
    <xf numFmtId="0" fontId="5" fillId="0" borderId="0" xfId="0" applyFont="1" applyAlignment="1">
      <alignment horizontal="center"/>
    </xf>
    <xf numFmtId="0" fontId="2" fillId="0" borderId="0" xfId="0" applyFont="1" applyAlignment="1">
      <alignment vertical="center" wrapText="1"/>
    </xf>
    <xf numFmtId="0" fontId="2" fillId="0" borderId="0" xfId="0" applyFont="1" applyBorder="1" applyAlignment="1">
      <alignment vertical="center" wrapText="1"/>
    </xf>
  </cellXfs>
  <cellStyles count="4">
    <cellStyle name="Гиперссылка" xfId="1" builtinId="8"/>
    <cellStyle name="Гиперссылка 2" xfId="3"/>
    <cellStyle name="Обычный" xfId="0" builtinId="0"/>
    <cellStyle name="Обычный 2"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javascript:scrollText(5828531)" TargetMode="External"/><Relationship Id="rId1" Type="http://schemas.openxmlformats.org/officeDocument/2006/relationships/hyperlink" Target="javascript:scrollText(582853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javascript:scrollText(582855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H28"/>
  <sheetViews>
    <sheetView workbookViewId="0">
      <selection activeCell="B28" sqref="B28:F28"/>
    </sheetView>
  </sheetViews>
  <sheetFormatPr defaultRowHeight="15" x14ac:dyDescent="0.25"/>
  <cols>
    <col min="1" max="1" width="5.85546875" style="5" customWidth="1"/>
    <col min="2" max="2" width="64.140625" style="5" customWidth="1"/>
    <col min="3" max="3" width="14" style="5" customWidth="1"/>
    <col min="4" max="4" width="14.42578125" style="5" customWidth="1"/>
    <col min="5" max="5" width="19.7109375" style="5" customWidth="1"/>
    <col min="6" max="6" width="20" style="5" customWidth="1"/>
    <col min="7" max="7" width="10.5703125" style="5" bestFit="1" customWidth="1"/>
    <col min="8" max="8" width="12" style="5" customWidth="1"/>
    <col min="9" max="16384" width="9.140625" style="5"/>
  </cols>
  <sheetData>
    <row r="1" spans="1:8" ht="42" customHeight="1" x14ac:dyDescent="0.25">
      <c r="A1" s="54" t="s">
        <v>40</v>
      </c>
      <c r="B1" s="54"/>
      <c r="C1" s="54"/>
      <c r="D1" s="54"/>
      <c r="E1" s="54"/>
      <c r="F1" s="54"/>
    </row>
    <row r="2" spans="1:8" x14ac:dyDescent="0.25">
      <c r="A2" s="62" t="s">
        <v>41</v>
      </c>
      <c r="B2" s="62"/>
      <c r="C2" s="17"/>
      <c r="D2" s="49" t="s">
        <v>125</v>
      </c>
      <c r="E2" s="49"/>
      <c r="F2" s="49"/>
    </row>
    <row r="3" spans="1:8" x14ac:dyDescent="0.25">
      <c r="A3" s="50"/>
      <c r="B3" s="50"/>
      <c r="C3" s="17"/>
      <c r="D3" s="51" t="s">
        <v>48</v>
      </c>
      <c r="E3" s="51"/>
      <c r="F3" s="51"/>
    </row>
    <row r="4" spans="1:8" x14ac:dyDescent="0.25">
      <c r="A4" s="52" t="s">
        <v>0</v>
      </c>
      <c r="B4" s="52" t="s">
        <v>1</v>
      </c>
      <c r="C4" s="52"/>
      <c r="D4" s="52"/>
      <c r="E4" s="52"/>
      <c r="F4" s="63" t="s">
        <v>49</v>
      </c>
    </row>
    <row r="5" spans="1:8" x14ac:dyDescent="0.25">
      <c r="A5" s="52"/>
      <c r="B5" s="52"/>
      <c r="C5" s="52"/>
      <c r="D5" s="52"/>
      <c r="E5" s="52"/>
      <c r="F5" s="64"/>
    </row>
    <row r="6" spans="1:8" x14ac:dyDescent="0.25">
      <c r="A6" s="1" t="s">
        <v>2</v>
      </c>
      <c r="B6" s="55" t="s">
        <v>42</v>
      </c>
      <c r="C6" s="55"/>
      <c r="D6" s="55"/>
      <c r="E6" s="55"/>
      <c r="F6" s="15">
        <v>147840</v>
      </c>
    </row>
    <row r="7" spans="1:8" x14ac:dyDescent="0.25">
      <c r="A7" s="1" t="s">
        <v>3</v>
      </c>
      <c r="B7" s="56" t="s">
        <v>43</v>
      </c>
      <c r="C7" s="57"/>
      <c r="D7" s="57"/>
      <c r="E7" s="58"/>
      <c r="F7" s="15">
        <v>7006592.0999999996</v>
      </c>
      <c r="H7" s="16"/>
    </row>
    <row r="8" spans="1:8" ht="30.75" customHeight="1" x14ac:dyDescent="0.25">
      <c r="A8" s="1" t="s">
        <v>4</v>
      </c>
      <c r="B8" s="56" t="s">
        <v>124</v>
      </c>
      <c r="C8" s="57"/>
      <c r="D8" s="57"/>
      <c r="E8" s="58"/>
      <c r="F8" s="15">
        <v>7075000</v>
      </c>
      <c r="H8" s="16"/>
    </row>
    <row r="9" spans="1:8" ht="24.75" customHeight="1" x14ac:dyDescent="0.25">
      <c r="A9" s="1" t="s">
        <v>5</v>
      </c>
      <c r="B9" s="59" t="s">
        <v>44</v>
      </c>
      <c r="C9" s="60"/>
      <c r="D9" s="60"/>
      <c r="E9" s="61"/>
      <c r="F9" s="15">
        <v>2675081.7000000002</v>
      </c>
      <c r="G9" s="16"/>
    </row>
    <row r="10" spans="1:8" ht="24.75" customHeight="1" x14ac:dyDescent="0.25">
      <c r="A10" s="1" t="s">
        <v>6</v>
      </c>
      <c r="B10" s="59" t="s">
        <v>45</v>
      </c>
      <c r="C10" s="60"/>
      <c r="D10" s="60"/>
      <c r="E10" s="61"/>
      <c r="F10" s="15">
        <v>4399918.3</v>
      </c>
    </row>
    <row r="11" spans="1:8" x14ac:dyDescent="0.25">
      <c r="A11" s="1" t="s">
        <v>7</v>
      </c>
      <c r="B11" s="59" t="s">
        <v>46</v>
      </c>
      <c r="C11" s="60"/>
      <c r="D11" s="60"/>
      <c r="E11" s="61"/>
      <c r="F11" s="15">
        <v>79432.100000000006</v>
      </c>
    </row>
    <row r="12" spans="1:8" x14ac:dyDescent="0.25">
      <c r="A12" s="4"/>
      <c r="B12" s="4"/>
      <c r="C12" s="4"/>
      <c r="D12" s="4"/>
      <c r="E12" s="4"/>
      <c r="F12" s="4"/>
    </row>
    <row r="13" spans="1:8" x14ac:dyDescent="0.25">
      <c r="A13" s="6"/>
      <c r="B13" s="6"/>
      <c r="C13" s="6"/>
      <c r="D13" s="6"/>
      <c r="E13" s="6"/>
      <c r="F13" s="8" t="s">
        <v>47</v>
      </c>
    </row>
    <row r="14" spans="1:8" x14ac:dyDescent="0.25">
      <c r="A14" s="52" t="s">
        <v>0</v>
      </c>
      <c r="B14" s="52" t="s">
        <v>55</v>
      </c>
      <c r="C14" s="52" t="s">
        <v>54</v>
      </c>
      <c r="D14" s="52" t="s">
        <v>53</v>
      </c>
      <c r="E14" s="52"/>
      <c r="F14" s="52"/>
    </row>
    <row r="15" spans="1:8" ht="47.25" customHeight="1" x14ac:dyDescent="0.25">
      <c r="A15" s="52"/>
      <c r="B15" s="52"/>
      <c r="C15" s="52"/>
      <c r="D15" s="3" t="s">
        <v>50</v>
      </c>
      <c r="E15" s="3" t="s">
        <v>51</v>
      </c>
      <c r="F15" s="3" t="s">
        <v>52</v>
      </c>
    </row>
    <row r="16" spans="1:8" ht="15" customHeight="1" x14ac:dyDescent="0.25">
      <c r="A16" s="1" t="s">
        <v>2</v>
      </c>
      <c r="B16" s="7" t="s">
        <v>56</v>
      </c>
      <c r="C16" s="1">
        <v>1</v>
      </c>
      <c r="D16" s="1" t="s">
        <v>66</v>
      </c>
      <c r="E16" s="2">
        <v>3280</v>
      </c>
      <c r="F16" s="38">
        <v>1129375.1000000001</v>
      </c>
    </row>
    <row r="17" spans="1:6" x14ac:dyDescent="0.25">
      <c r="A17" s="1" t="s">
        <v>3</v>
      </c>
      <c r="B17" s="7" t="s">
        <v>57</v>
      </c>
      <c r="C17" s="1">
        <v>3</v>
      </c>
      <c r="D17" s="1" t="s">
        <v>67</v>
      </c>
      <c r="E17" s="1">
        <v>3</v>
      </c>
      <c r="F17" s="38">
        <v>786751.7</v>
      </c>
    </row>
    <row r="18" spans="1:6" x14ac:dyDescent="0.25">
      <c r="A18" s="1" t="s">
        <v>4</v>
      </c>
      <c r="B18" s="7" t="s">
        <v>58</v>
      </c>
      <c r="C18" s="1"/>
      <c r="D18" s="1" t="s">
        <v>67</v>
      </c>
      <c r="E18" s="1"/>
      <c r="F18" s="38"/>
    </row>
    <row r="19" spans="1:6" x14ac:dyDescent="0.25">
      <c r="A19" s="1" t="s">
        <v>7</v>
      </c>
      <c r="B19" s="7" t="s">
        <v>59</v>
      </c>
      <c r="C19" s="1"/>
      <c r="D19" s="1" t="s">
        <v>67</v>
      </c>
      <c r="E19" s="1"/>
      <c r="F19" s="38"/>
    </row>
    <row r="20" spans="1:6" x14ac:dyDescent="0.25">
      <c r="A20" s="1" t="s">
        <v>8</v>
      </c>
      <c r="B20" s="7" t="s">
        <v>60</v>
      </c>
      <c r="C20" s="1">
        <v>1</v>
      </c>
      <c r="D20" s="1" t="s">
        <v>67</v>
      </c>
      <c r="E20" s="1">
        <v>618</v>
      </c>
      <c r="F20" s="38">
        <v>749447.3</v>
      </c>
    </row>
    <row r="21" spans="1:6" x14ac:dyDescent="0.25">
      <c r="A21" s="1" t="s">
        <v>9</v>
      </c>
      <c r="B21" s="7" t="s">
        <v>61</v>
      </c>
      <c r="C21" s="1"/>
      <c r="D21" s="1" t="s">
        <v>66</v>
      </c>
      <c r="E21" s="1"/>
      <c r="F21" s="38"/>
    </row>
    <row r="22" spans="1:6" x14ac:dyDescent="0.25">
      <c r="A22" s="1" t="s">
        <v>10</v>
      </c>
      <c r="B22" s="7" t="s">
        <v>62</v>
      </c>
      <c r="C22" s="1"/>
      <c r="D22" s="1" t="s">
        <v>68</v>
      </c>
      <c r="E22" s="1"/>
      <c r="F22" s="38"/>
    </row>
    <row r="23" spans="1:6" x14ac:dyDescent="0.25">
      <c r="A23" s="1" t="s">
        <v>11</v>
      </c>
      <c r="B23" s="7" t="s">
        <v>63</v>
      </c>
      <c r="C23" s="1"/>
      <c r="D23" s="1" t="s">
        <v>69</v>
      </c>
      <c r="E23" s="1"/>
      <c r="F23" s="38"/>
    </row>
    <row r="24" spans="1:6" x14ac:dyDescent="0.25">
      <c r="A24" s="1" t="s">
        <v>12</v>
      </c>
      <c r="B24" s="7" t="s">
        <v>64</v>
      </c>
      <c r="C24" s="1">
        <v>2</v>
      </c>
      <c r="D24" s="1" t="s">
        <v>67</v>
      </c>
      <c r="E24" s="1">
        <v>2</v>
      </c>
      <c r="F24" s="38">
        <v>9507.6</v>
      </c>
    </row>
    <row r="25" spans="1:6" x14ac:dyDescent="0.25">
      <c r="A25" s="52" t="s">
        <v>65</v>
      </c>
      <c r="B25" s="52"/>
      <c r="C25" s="47">
        <f>SUM(C16:C24)</f>
        <v>7</v>
      </c>
      <c r="D25" s="3" t="s">
        <v>13</v>
      </c>
      <c r="E25" s="43">
        <f>SUM(E16:E24)</f>
        <v>3903</v>
      </c>
      <c r="F25" s="43">
        <f>SUM(F16:F24)</f>
        <v>2675081.7000000002</v>
      </c>
    </row>
    <row r="27" spans="1:6" ht="17.25" customHeight="1" x14ac:dyDescent="0.25">
      <c r="B27" s="53"/>
      <c r="C27" s="53"/>
      <c r="D27" s="53"/>
      <c r="E27" s="53"/>
      <c r="F27" s="53"/>
    </row>
    <row r="28" spans="1:6" ht="17.25" customHeight="1" x14ac:dyDescent="0.25">
      <c r="B28" s="53" t="s">
        <v>127</v>
      </c>
      <c r="C28" s="53"/>
      <c r="D28" s="53"/>
      <c r="E28" s="53"/>
      <c r="F28" s="53"/>
    </row>
  </sheetData>
  <mergeCells count="21">
    <mergeCell ref="B28:F28"/>
    <mergeCell ref="A25:B25"/>
    <mergeCell ref="B27:F27"/>
    <mergeCell ref="A1:F1"/>
    <mergeCell ref="A14:A15"/>
    <mergeCell ref="B14:B15"/>
    <mergeCell ref="C14:C15"/>
    <mergeCell ref="D14:F14"/>
    <mergeCell ref="B6:E6"/>
    <mergeCell ref="B7:E7"/>
    <mergeCell ref="B8:E8"/>
    <mergeCell ref="B9:E9"/>
    <mergeCell ref="B10:E10"/>
    <mergeCell ref="B11:E11"/>
    <mergeCell ref="A2:B2"/>
    <mergeCell ref="F4:F5"/>
    <mergeCell ref="D2:F2"/>
    <mergeCell ref="A3:B3"/>
    <mergeCell ref="D3:F3"/>
    <mergeCell ref="A4:A5"/>
    <mergeCell ref="B4:E5"/>
  </mergeCells>
  <hyperlinks>
    <hyperlink ref="B8" r:id="rId1" display="javascript:scrollText(5828534)"/>
    <hyperlink ref="B7" r:id="rId2" display="javascript:scrollText(5828531)"/>
  </hyperlinks>
  <pageMargins left="0.64" right="0.64" top="0.38" bottom="0.36" header="0.31496062992125984" footer="0.31496062992125984"/>
  <pageSetup paperSize="9" scale="96" orientation="landscape" verticalDpi="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18"/>
  <sheetViews>
    <sheetView topLeftCell="A2" workbookViewId="0">
      <selection activeCell="A22" sqref="A22"/>
    </sheetView>
  </sheetViews>
  <sheetFormatPr defaultRowHeight="15" x14ac:dyDescent="0.25"/>
  <cols>
    <col min="1" max="1" width="6.140625" style="5" customWidth="1"/>
    <col min="2" max="2" width="10.140625" style="5" customWidth="1"/>
    <col min="3" max="3" width="46" style="5" customWidth="1"/>
    <col min="4" max="7" width="9.28515625" style="5" customWidth="1"/>
    <col min="8" max="8" width="16.140625" style="5" customWidth="1"/>
    <col min="9" max="10" width="8.85546875" style="5" customWidth="1"/>
    <col min="11" max="16384" width="9.140625" style="5"/>
  </cols>
  <sheetData>
    <row r="1" spans="1:13" ht="36" customHeight="1" x14ac:dyDescent="0.25">
      <c r="A1" s="68" t="s">
        <v>70</v>
      </c>
      <c r="B1" s="69"/>
      <c r="C1" s="69"/>
      <c r="D1" s="69"/>
      <c r="E1" s="69"/>
      <c r="F1" s="69"/>
      <c r="G1" s="69"/>
      <c r="H1" s="69"/>
      <c r="I1" s="69"/>
      <c r="J1" s="69"/>
    </row>
    <row r="2" spans="1:13" ht="36" customHeight="1" x14ac:dyDescent="0.25">
      <c r="A2" s="70" t="s">
        <v>71</v>
      </c>
      <c r="B2" s="70"/>
      <c r="C2" s="70"/>
      <c r="D2" s="70"/>
      <c r="E2" s="70"/>
      <c r="F2" s="70"/>
      <c r="G2" s="70"/>
      <c r="H2" s="70"/>
      <c r="I2" s="70"/>
      <c r="J2" s="70"/>
    </row>
    <row r="4" spans="1:13" x14ac:dyDescent="0.25">
      <c r="A4" s="71" t="s">
        <v>41</v>
      </c>
      <c r="B4" s="71"/>
      <c r="C4" s="71"/>
      <c r="D4" s="17"/>
      <c r="E4" s="17"/>
      <c r="F4" s="17"/>
      <c r="G4" s="17"/>
      <c r="H4" s="49" t="s">
        <v>125</v>
      </c>
      <c r="I4" s="49"/>
      <c r="J4" s="49"/>
    </row>
    <row r="5" spans="1:13" x14ac:dyDescent="0.25">
      <c r="A5" s="18"/>
      <c r="B5" s="18"/>
      <c r="C5" s="18"/>
      <c r="D5" s="18"/>
      <c r="E5" s="18"/>
      <c r="F5" s="18"/>
      <c r="G5" s="18"/>
      <c r="H5" s="18"/>
      <c r="I5" s="18"/>
      <c r="J5" s="18"/>
    </row>
    <row r="6" spans="1:13" ht="45" customHeight="1" x14ac:dyDescent="0.25">
      <c r="A6" s="67" t="s">
        <v>83</v>
      </c>
      <c r="B6" s="67" t="s">
        <v>72</v>
      </c>
      <c r="C6" s="67"/>
      <c r="D6" s="67" t="s">
        <v>73</v>
      </c>
      <c r="E6" s="67"/>
      <c r="F6" s="67"/>
      <c r="G6" s="67"/>
      <c r="H6" s="72" t="s">
        <v>84</v>
      </c>
      <c r="I6" s="67" t="s">
        <v>85</v>
      </c>
      <c r="J6" s="67" t="s">
        <v>86</v>
      </c>
    </row>
    <row r="7" spans="1:13" ht="42.75" customHeight="1" x14ac:dyDescent="0.25">
      <c r="A7" s="67"/>
      <c r="B7" s="67"/>
      <c r="C7" s="67"/>
      <c r="D7" s="19" t="s">
        <v>87</v>
      </c>
      <c r="E7" s="19" t="s">
        <v>88</v>
      </c>
      <c r="F7" s="19" t="s">
        <v>89</v>
      </c>
      <c r="G7" s="19" t="s">
        <v>90</v>
      </c>
      <c r="H7" s="72"/>
      <c r="I7" s="67"/>
      <c r="J7" s="67"/>
    </row>
    <row r="8" spans="1:13" s="9" customFormat="1" ht="32.25" customHeight="1" x14ac:dyDescent="0.25">
      <c r="A8" s="20" t="s">
        <v>2</v>
      </c>
      <c r="B8" s="65" t="s">
        <v>126</v>
      </c>
      <c r="C8" s="65"/>
      <c r="D8" s="35">
        <v>3000000</v>
      </c>
      <c r="E8" s="35">
        <v>3000000</v>
      </c>
      <c r="F8" s="35"/>
      <c r="G8" s="35"/>
      <c r="H8" s="35">
        <v>6000000</v>
      </c>
      <c r="I8" s="35">
        <v>0</v>
      </c>
      <c r="J8" s="21"/>
    </row>
    <row r="9" spans="1:13" s="9" customFormat="1" ht="32.25" customHeight="1" x14ac:dyDescent="0.25">
      <c r="A9" s="20" t="s">
        <v>3</v>
      </c>
      <c r="B9" s="65" t="s">
        <v>74</v>
      </c>
      <c r="C9" s="65"/>
      <c r="D9" s="22">
        <v>831435.2</v>
      </c>
      <c r="E9" s="22">
        <v>175156.91471999977</v>
      </c>
      <c r="F9" s="22"/>
      <c r="G9" s="22"/>
      <c r="H9" s="22">
        <v>1006592.0949999997</v>
      </c>
      <c r="I9" s="22">
        <f>+H9-F9-E9-D9</f>
        <v>-1.9719999982044101E-2</v>
      </c>
      <c r="J9" s="21"/>
      <c r="K9" s="37"/>
      <c r="L9" s="37"/>
    </row>
    <row r="10" spans="1:13" x14ac:dyDescent="0.25">
      <c r="A10" s="23" t="s">
        <v>14</v>
      </c>
      <c r="B10" s="66" t="s">
        <v>82</v>
      </c>
      <c r="C10" s="24" t="s">
        <v>75</v>
      </c>
      <c r="D10" s="25">
        <v>268000</v>
      </c>
      <c r="E10" s="25">
        <v>0</v>
      </c>
      <c r="F10" s="25"/>
      <c r="G10" s="25"/>
      <c r="H10" s="35">
        <v>268000</v>
      </c>
      <c r="I10" s="25"/>
      <c r="J10" s="24"/>
    </row>
    <row r="11" spans="1:13" ht="45" x14ac:dyDescent="0.25">
      <c r="A11" s="23" t="s">
        <v>15</v>
      </c>
      <c r="B11" s="66"/>
      <c r="C11" s="40" t="s">
        <v>76</v>
      </c>
      <c r="D11" s="25">
        <v>100000</v>
      </c>
      <c r="E11" s="25">
        <v>89000</v>
      </c>
      <c r="F11" s="25"/>
      <c r="G11" s="25"/>
      <c r="H11" s="35">
        <v>189000</v>
      </c>
      <c r="I11" s="25">
        <f>+H11-F11-E11-D11</f>
        <v>0</v>
      </c>
      <c r="J11" s="24"/>
      <c r="L11" s="27"/>
      <c r="M11" s="27"/>
    </row>
    <row r="12" spans="1:13" ht="30" x14ac:dyDescent="0.25">
      <c r="A12" s="23" t="s">
        <v>16</v>
      </c>
      <c r="B12" s="66"/>
      <c r="C12" s="40" t="s">
        <v>77</v>
      </c>
      <c r="D12" s="24"/>
      <c r="E12" s="24"/>
      <c r="F12" s="24"/>
      <c r="G12" s="24"/>
      <c r="H12" s="35">
        <v>0</v>
      </c>
      <c r="I12" s="25"/>
      <c r="J12" s="24"/>
    </row>
    <row r="13" spans="1:13" ht="45" x14ac:dyDescent="0.25">
      <c r="A13" s="23" t="s">
        <v>17</v>
      </c>
      <c r="B13" s="66"/>
      <c r="C13" s="40" t="s">
        <v>78</v>
      </c>
      <c r="D13" s="24">
        <v>463435.2</v>
      </c>
      <c r="E13" s="24">
        <v>86156.914719999768</v>
      </c>
      <c r="F13" s="24"/>
      <c r="G13" s="24"/>
      <c r="H13" s="35">
        <v>549592.09499999974</v>
      </c>
      <c r="I13" s="25">
        <f t="shared" ref="I13" si="0">+H13-F13-E13-D13</f>
        <v>-1.9720000040251762E-2</v>
      </c>
      <c r="J13" s="24"/>
    </row>
    <row r="14" spans="1:13" ht="45" x14ac:dyDescent="0.25">
      <c r="A14" s="23" t="s">
        <v>18</v>
      </c>
      <c r="B14" s="66"/>
      <c r="C14" s="40" t="s">
        <v>79</v>
      </c>
      <c r="D14" s="24"/>
      <c r="E14" s="24"/>
      <c r="F14" s="24"/>
      <c r="G14" s="24"/>
      <c r="H14" s="35">
        <v>0</v>
      </c>
      <c r="I14" s="25"/>
      <c r="J14" s="24"/>
    </row>
    <row r="15" spans="1:13" x14ac:dyDescent="0.25">
      <c r="A15" s="26" t="s">
        <v>31</v>
      </c>
      <c r="B15" s="66"/>
      <c r="C15" s="40" t="s">
        <v>80</v>
      </c>
      <c r="D15" s="24"/>
      <c r="E15" s="24"/>
      <c r="F15" s="23"/>
      <c r="G15" s="23"/>
      <c r="H15" s="23"/>
      <c r="I15" s="24"/>
      <c r="J15" s="24"/>
    </row>
    <row r="16" spans="1:13" ht="21" customHeight="1" x14ac:dyDescent="0.25">
      <c r="A16" s="19" t="s">
        <v>4</v>
      </c>
      <c r="B16" s="67" t="s">
        <v>81</v>
      </c>
      <c r="C16" s="67"/>
      <c r="D16" s="28">
        <f>+D9+D8</f>
        <v>3831435.2</v>
      </c>
      <c r="E16" s="28">
        <f>+E9+E8</f>
        <v>3175156.9147199998</v>
      </c>
      <c r="F16" s="28">
        <f>+F8+F10+F11</f>
        <v>0</v>
      </c>
      <c r="G16" s="28">
        <f>+G8+G10+G11</f>
        <v>0</v>
      </c>
      <c r="H16" s="28">
        <f>+H9+H8</f>
        <v>7006592.0949999997</v>
      </c>
      <c r="I16" s="24"/>
      <c r="J16" s="24"/>
    </row>
    <row r="18" spans="8:8" x14ac:dyDescent="0.25">
      <c r="H18" s="27"/>
    </row>
  </sheetData>
  <mergeCells count="14">
    <mergeCell ref="B8:C8"/>
    <mergeCell ref="B9:C9"/>
    <mergeCell ref="B10:B15"/>
    <mergeCell ref="B16:C16"/>
    <mergeCell ref="A1:J1"/>
    <mergeCell ref="A2:J2"/>
    <mergeCell ref="A4:C4"/>
    <mergeCell ref="H4:J4"/>
    <mergeCell ref="A6:A7"/>
    <mergeCell ref="B6:C7"/>
    <mergeCell ref="D6:G6"/>
    <mergeCell ref="H6:H7"/>
    <mergeCell ref="I6:I7"/>
    <mergeCell ref="J6:J7"/>
  </mergeCells>
  <pageMargins left="0.21" right="0.26" top="0.74803149606299213" bottom="0.74803149606299213" header="0.31496062992125984" footer="0.31496062992125984"/>
  <pageSetup paperSize="9"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O25"/>
  <sheetViews>
    <sheetView tabSelected="1" view="pageBreakPreview" zoomScaleNormal="70" zoomScaleSheetLayoutView="100" workbookViewId="0">
      <selection activeCell="G7" sqref="G7"/>
    </sheetView>
  </sheetViews>
  <sheetFormatPr defaultRowHeight="15" x14ac:dyDescent="0.25"/>
  <cols>
    <col min="1" max="1" width="3.85546875" style="5" customWidth="1"/>
    <col min="2" max="2" width="14" style="5" customWidth="1"/>
    <col min="3" max="3" width="11.28515625" style="5" customWidth="1"/>
    <col min="4" max="4" width="9.140625" style="5" hidden="1" customWidth="1"/>
    <col min="5" max="5" width="8.7109375" style="5" hidden="1" customWidth="1"/>
    <col min="6" max="6" width="72" style="5" customWidth="1"/>
    <col min="7" max="7" width="29.140625" style="5" customWidth="1"/>
    <col min="8" max="8" width="14.28515625" style="5" customWidth="1"/>
    <col min="9" max="9" width="13.28515625" style="5" customWidth="1"/>
    <col min="10" max="10" width="13.5703125" style="5" customWidth="1"/>
    <col min="11" max="11" width="14.28515625" style="5" customWidth="1"/>
    <col min="12" max="12" width="13" style="5" customWidth="1"/>
    <col min="13" max="16384" width="9.140625" style="5"/>
  </cols>
  <sheetData>
    <row r="1" spans="1:15" ht="36.75" customHeight="1" x14ac:dyDescent="0.25">
      <c r="A1" s="68" t="s">
        <v>102</v>
      </c>
      <c r="B1" s="69"/>
      <c r="C1" s="69"/>
      <c r="D1" s="69"/>
      <c r="E1" s="69"/>
      <c r="F1" s="69"/>
      <c r="G1" s="69"/>
      <c r="H1" s="69"/>
      <c r="I1" s="69"/>
      <c r="J1" s="69"/>
      <c r="K1" s="69"/>
      <c r="L1" s="69"/>
    </row>
    <row r="2" spans="1:15" ht="56.25" customHeight="1" x14ac:dyDescent="0.25">
      <c r="A2" s="70" t="s">
        <v>103</v>
      </c>
      <c r="B2" s="74"/>
      <c r="C2" s="74"/>
      <c r="D2" s="74"/>
      <c r="E2" s="74"/>
      <c r="F2" s="74"/>
      <c r="G2" s="74"/>
      <c r="H2" s="74"/>
      <c r="I2" s="74"/>
      <c r="J2" s="74"/>
      <c r="K2" s="74"/>
      <c r="L2" s="74"/>
    </row>
    <row r="3" spans="1:15" x14ac:dyDescent="0.25">
      <c r="I3" s="36"/>
    </row>
    <row r="4" spans="1:15" ht="15" customHeight="1" x14ac:dyDescent="0.25">
      <c r="A4" s="71" t="s">
        <v>41</v>
      </c>
      <c r="B4" s="71"/>
      <c r="C4" s="71"/>
      <c r="D4" s="71"/>
      <c r="E4" s="71"/>
      <c r="F4" s="30"/>
      <c r="G4" s="75"/>
      <c r="H4" s="75"/>
      <c r="I4" s="39"/>
      <c r="J4" s="49" t="s">
        <v>125</v>
      </c>
      <c r="K4" s="49"/>
      <c r="L4" s="49"/>
    </row>
    <row r="5" spans="1:15" x14ac:dyDescent="0.25">
      <c r="A5" s="10"/>
      <c r="B5" s="10"/>
      <c r="C5" s="10"/>
      <c r="D5" s="10"/>
      <c r="E5" s="76"/>
      <c r="F5" s="76"/>
      <c r="G5" s="76"/>
      <c r="H5" s="76"/>
      <c r="I5" s="34"/>
      <c r="J5" s="34"/>
      <c r="K5" s="34"/>
      <c r="L5" s="34"/>
    </row>
    <row r="6" spans="1:15" x14ac:dyDescent="0.25">
      <c r="A6" s="73" t="s">
        <v>19</v>
      </c>
      <c r="B6" s="73" t="s">
        <v>91</v>
      </c>
      <c r="C6" s="73" t="s">
        <v>92</v>
      </c>
      <c r="D6" s="73" t="s">
        <v>20</v>
      </c>
      <c r="E6" s="73"/>
      <c r="F6" s="73" t="s">
        <v>93</v>
      </c>
      <c r="G6" s="73" t="s">
        <v>101</v>
      </c>
      <c r="H6" s="73"/>
      <c r="I6" s="73"/>
      <c r="J6" s="73"/>
      <c r="K6" s="73"/>
      <c r="L6" s="73"/>
    </row>
    <row r="7" spans="1:15" ht="90.75" customHeight="1" x14ac:dyDescent="0.25">
      <c r="A7" s="73"/>
      <c r="B7" s="73"/>
      <c r="C7" s="73"/>
      <c r="D7" s="44" t="s">
        <v>21</v>
      </c>
      <c r="E7" s="44" t="s">
        <v>22</v>
      </c>
      <c r="F7" s="73"/>
      <c r="G7" s="44" t="s">
        <v>94</v>
      </c>
      <c r="H7" s="42" t="s">
        <v>95</v>
      </c>
      <c r="I7" s="48" t="s">
        <v>96</v>
      </c>
      <c r="J7" s="44" t="s">
        <v>97</v>
      </c>
      <c r="K7" s="44" t="s">
        <v>98</v>
      </c>
      <c r="L7" s="44" t="s">
        <v>99</v>
      </c>
    </row>
    <row r="8" spans="1:15" x14ac:dyDescent="0.25">
      <c r="A8" s="73" t="s">
        <v>23</v>
      </c>
      <c r="B8" s="73"/>
      <c r="C8" s="73"/>
      <c r="D8" s="73"/>
      <c r="E8" s="73"/>
      <c r="F8" s="73"/>
      <c r="G8" s="73"/>
      <c r="H8" s="73"/>
      <c r="I8" s="73"/>
      <c r="J8" s="73"/>
      <c r="K8" s="73"/>
      <c r="L8" s="73"/>
    </row>
    <row r="9" spans="1:15" ht="30" x14ac:dyDescent="0.25">
      <c r="A9" s="11">
        <v>1</v>
      </c>
      <c r="B9" s="12" t="s">
        <v>112</v>
      </c>
      <c r="C9" s="13">
        <v>8224</v>
      </c>
      <c r="D9" s="11"/>
      <c r="E9" s="14"/>
      <c r="F9" s="31" t="s">
        <v>113</v>
      </c>
      <c r="G9" s="29" t="s">
        <v>114</v>
      </c>
      <c r="H9" s="13">
        <v>1200000</v>
      </c>
      <c r="I9" s="13">
        <v>1200000</v>
      </c>
      <c r="J9" s="13">
        <v>1200000</v>
      </c>
      <c r="K9" s="41">
        <v>1129375.085</v>
      </c>
      <c r="L9" s="13">
        <f>+J9-K9</f>
        <v>70624.915000000037</v>
      </c>
    </row>
    <row r="10" spans="1:15" ht="30" x14ac:dyDescent="0.25">
      <c r="A10" s="11">
        <f>+A9+1</f>
        <v>2</v>
      </c>
      <c r="B10" s="12" t="s">
        <v>115</v>
      </c>
      <c r="C10" s="13">
        <v>7305</v>
      </c>
      <c r="D10" s="11"/>
      <c r="E10" s="14"/>
      <c r="F10" s="31" t="s">
        <v>116</v>
      </c>
      <c r="G10" s="29" t="s">
        <v>117</v>
      </c>
      <c r="H10" s="13">
        <v>1200000</v>
      </c>
      <c r="I10" s="13">
        <v>1200000</v>
      </c>
      <c r="J10" s="13">
        <v>1200000</v>
      </c>
      <c r="K10" s="14">
        <v>779359.71799999999</v>
      </c>
      <c r="L10" s="13">
        <f t="shared" ref="L10:L12" si="0">+J10-K10</f>
        <v>420640.28200000001</v>
      </c>
    </row>
    <row r="11" spans="1:15" ht="30" x14ac:dyDescent="0.25">
      <c r="A11" s="11">
        <f t="shared" ref="A11:A12" si="1">+A10+1</f>
        <v>3</v>
      </c>
      <c r="B11" s="12" t="s">
        <v>118</v>
      </c>
      <c r="C11" s="13">
        <v>3613</v>
      </c>
      <c r="D11" s="11"/>
      <c r="E11" s="14"/>
      <c r="F11" s="31" t="s">
        <v>119</v>
      </c>
      <c r="G11" s="29" t="s">
        <v>120</v>
      </c>
      <c r="H11" s="13">
        <v>765000</v>
      </c>
      <c r="I11" s="13">
        <v>765000</v>
      </c>
      <c r="J11" s="13">
        <v>765000</v>
      </c>
      <c r="K11" s="14">
        <v>749447.33</v>
      </c>
      <c r="L11" s="13">
        <f t="shared" si="0"/>
        <v>15552.670000000042</v>
      </c>
    </row>
    <row r="12" spans="1:15" ht="30" x14ac:dyDescent="0.25">
      <c r="A12" s="11">
        <f t="shared" si="1"/>
        <v>4</v>
      </c>
      <c r="B12" s="12" t="s">
        <v>121</v>
      </c>
      <c r="C12" s="13">
        <v>757</v>
      </c>
      <c r="D12" s="11"/>
      <c r="E12" s="14"/>
      <c r="F12" s="31" t="s">
        <v>122</v>
      </c>
      <c r="G12" s="29" t="s">
        <v>123</v>
      </c>
      <c r="H12" s="13">
        <v>100</v>
      </c>
      <c r="I12" s="13">
        <v>100</v>
      </c>
      <c r="J12" s="13">
        <v>100</v>
      </c>
      <c r="K12" s="14">
        <v>5.5469999999999997</v>
      </c>
      <c r="L12" s="46">
        <f t="shared" si="0"/>
        <v>94.453000000000003</v>
      </c>
    </row>
    <row r="13" spans="1:15" x14ac:dyDescent="0.25">
      <c r="A13" s="73" t="s">
        <v>100</v>
      </c>
      <c r="B13" s="73"/>
      <c r="C13" s="73"/>
      <c r="D13" s="73"/>
      <c r="E13" s="73"/>
      <c r="F13" s="73"/>
      <c r="G13" s="73"/>
      <c r="H13" s="32">
        <f>SUM(H9:H12)</f>
        <v>3165100</v>
      </c>
      <c r="I13" s="32">
        <f t="shared" ref="I13:L13" si="2">SUM(I9:I12)</f>
        <v>3165100</v>
      </c>
      <c r="J13" s="32">
        <f t="shared" si="2"/>
        <v>3165100</v>
      </c>
      <c r="K13" s="32">
        <f t="shared" si="2"/>
        <v>2658187.6799999997</v>
      </c>
      <c r="L13" s="32">
        <f t="shared" si="2"/>
        <v>506912.32000000007</v>
      </c>
    </row>
    <row r="14" spans="1:15" ht="21" customHeight="1" x14ac:dyDescent="0.25">
      <c r="A14" s="73" t="s">
        <v>25</v>
      </c>
      <c r="B14" s="73"/>
      <c r="C14" s="73"/>
      <c r="D14" s="73"/>
      <c r="E14" s="73"/>
      <c r="F14" s="73"/>
      <c r="G14" s="73"/>
      <c r="H14" s="73"/>
      <c r="I14" s="73"/>
      <c r="J14" s="73"/>
      <c r="K14" s="73"/>
      <c r="L14" s="73"/>
    </row>
    <row r="15" spans="1:15" ht="105" x14ac:dyDescent="0.25">
      <c r="A15" s="11">
        <v>1</v>
      </c>
      <c r="B15" s="45" t="s">
        <v>104</v>
      </c>
      <c r="C15" s="13">
        <v>4487</v>
      </c>
      <c r="D15" s="11"/>
      <c r="E15" s="14"/>
      <c r="F15" s="31" t="s">
        <v>107</v>
      </c>
      <c r="G15" s="29" t="s">
        <v>109</v>
      </c>
      <c r="H15" s="13">
        <v>1190000</v>
      </c>
      <c r="I15" s="13">
        <v>1190000</v>
      </c>
      <c r="J15" s="13">
        <v>1190000</v>
      </c>
      <c r="K15" s="41">
        <v>3695.9989999999998</v>
      </c>
      <c r="L15" s="13">
        <f>+J15-K15</f>
        <v>1186304.0009999999</v>
      </c>
      <c r="M15" s="27"/>
      <c r="O15" s="27"/>
    </row>
    <row r="16" spans="1:15" ht="45" x14ac:dyDescent="0.25">
      <c r="A16" s="11">
        <f>+A15+1</f>
        <v>2</v>
      </c>
      <c r="B16" s="45" t="s">
        <v>105</v>
      </c>
      <c r="C16" s="13">
        <v>4147</v>
      </c>
      <c r="D16" s="11"/>
      <c r="E16" s="14"/>
      <c r="F16" s="31" t="s">
        <v>128</v>
      </c>
      <c r="G16" s="29" t="s">
        <v>110</v>
      </c>
      <c r="H16" s="13">
        <v>1320000</v>
      </c>
      <c r="I16" s="13">
        <v>1320000</v>
      </c>
      <c r="J16" s="13">
        <v>1320000</v>
      </c>
      <c r="K16" s="14">
        <v>3960</v>
      </c>
      <c r="L16" s="13">
        <f t="shared" ref="L16:L17" si="3">+J16-K16</f>
        <v>1316040</v>
      </c>
      <c r="M16" s="27"/>
    </row>
    <row r="17" spans="1:14" ht="60" x14ac:dyDescent="0.25">
      <c r="A17" s="11">
        <f t="shared" ref="A17" si="4">+A16+1</f>
        <v>3</v>
      </c>
      <c r="B17" s="45" t="s">
        <v>106</v>
      </c>
      <c r="C17" s="13">
        <v>2314</v>
      </c>
      <c r="D17" s="11"/>
      <c r="E17" s="14"/>
      <c r="F17" s="31" t="s">
        <v>108</v>
      </c>
      <c r="G17" s="29" t="s">
        <v>111</v>
      </c>
      <c r="H17" s="13">
        <v>1300000</v>
      </c>
      <c r="I17" s="13">
        <v>1300000</v>
      </c>
      <c r="J17" s="13">
        <v>1300000</v>
      </c>
      <c r="K17" s="14">
        <v>3695.9989999999998</v>
      </c>
      <c r="L17" s="13">
        <f t="shared" si="3"/>
        <v>1296304.0009999999</v>
      </c>
      <c r="M17" s="27"/>
    </row>
    <row r="18" spans="1:14" ht="25.5" hidden="1" customHeight="1" x14ac:dyDescent="0.25">
      <c r="A18" s="73" t="s">
        <v>24</v>
      </c>
      <c r="B18" s="73"/>
      <c r="C18" s="73"/>
      <c r="D18" s="73"/>
      <c r="E18" s="73"/>
      <c r="F18" s="73"/>
      <c r="G18" s="73"/>
      <c r="H18" s="33">
        <f>SUM(H15:H17)</f>
        <v>3810000</v>
      </c>
      <c r="I18" s="33">
        <f>SUM(I15:I17)</f>
        <v>3810000</v>
      </c>
      <c r="J18" s="33">
        <f>SUM(J15:J17)</f>
        <v>3810000</v>
      </c>
      <c r="K18" s="33">
        <f>SUM(K15:K17)</f>
        <v>11351.998</v>
      </c>
      <c r="L18" s="33">
        <f>SUM(L15:L17)</f>
        <v>3798648.0020000003</v>
      </c>
      <c r="M18" s="27"/>
      <c r="N18" s="27"/>
    </row>
    <row r="19" spans="1:14" ht="25.5" hidden="1" customHeight="1" x14ac:dyDescent="0.25">
      <c r="A19" s="73" t="s">
        <v>25</v>
      </c>
      <c r="B19" s="73"/>
      <c r="C19" s="73"/>
      <c r="D19" s="73"/>
      <c r="E19" s="73"/>
      <c r="F19" s="73"/>
      <c r="G19" s="73"/>
      <c r="H19" s="73"/>
      <c r="I19" s="73"/>
      <c r="J19" s="73"/>
      <c r="K19" s="73"/>
      <c r="L19" s="73"/>
      <c r="M19" s="27"/>
    </row>
    <row r="20" spans="1:14" ht="15" hidden="1" customHeight="1" x14ac:dyDescent="0.25">
      <c r="A20" s="11">
        <v>1</v>
      </c>
      <c r="B20" s="12" t="s">
        <v>27</v>
      </c>
      <c r="C20" s="13">
        <v>4370</v>
      </c>
      <c r="D20" s="11"/>
      <c r="E20" s="14">
        <v>4370</v>
      </c>
      <c r="F20" s="31" t="s">
        <v>36</v>
      </c>
      <c r="G20" s="29" t="s">
        <v>32</v>
      </c>
      <c r="H20" s="14"/>
      <c r="I20" s="14"/>
      <c r="J20" s="14"/>
      <c r="K20" s="14"/>
      <c r="L20" s="13"/>
      <c r="M20" s="27"/>
    </row>
    <row r="21" spans="1:14" ht="30" hidden="1" customHeight="1" x14ac:dyDescent="0.25">
      <c r="A21" s="11">
        <v>2</v>
      </c>
      <c r="B21" s="12" t="s">
        <v>28</v>
      </c>
      <c r="C21" s="13">
        <v>3576</v>
      </c>
      <c r="D21" s="11"/>
      <c r="E21" s="14">
        <v>3576</v>
      </c>
      <c r="F21" s="31" t="s">
        <v>37</v>
      </c>
      <c r="G21" s="29" t="s">
        <v>33</v>
      </c>
      <c r="H21" s="13"/>
      <c r="I21" s="14"/>
      <c r="J21" s="14"/>
      <c r="K21" s="14"/>
      <c r="L21" s="13"/>
      <c r="M21" s="27"/>
    </row>
    <row r="22" spans="1:14" hidden="1" x14ac:dyDescent="0.25">
      <c r="A22" s="11">
        <v>3</v>
      </c>
      <c r="B22" s="12" t="s">
        <v>29</v>
      </c>
      <c r="C22" s="13">
        <v>1506</v>
      </c>
      <c r="D22" s="11"/>
      <c r="E22" s="14">
        <v>1506</v>
      </c>
      <c r="F22" s="31" t="s">
        <v>38</v>
      </c>
      <c r="G22" s="29" t="s">
        <v>34</v>
      </c>
      <c r="H22" s="14"/>
      <c r="I22" s="14"/>
      <c r="J22" s="14"/>
      <c r="K22" s="14"/>
      <c r="L22" s="13"/>
      <c r="M22" s="27"/>
    </row>
    <row r="23" spans="1:14" hidden="1" x14ac:dyDescent="0.25">
      <c r="A23" s="11">
        <v>4</v>
      </c>
      <c r="B23" s="12" t="s">
        <v>30</v>
      </c>
      <c r="C23" s="13">
        <v>1446</v>
      </c>
      <c r="D23" s="11"/>
      <c r="E23" s="14">
        <v>1446</v>
      </c>
      <c r="F23" s="31" t="s">
        <v>39</v>
      </c>
      <c r="G23" s="29" t="s">
        <v>35</v>
      </c>
      <c r="H23" s="14"/>
      <c r="I23" s="14"/>
      <c r="J23" s="14"/>
      <c r="K23" s="14"/>
      <c r="L23" s="13"/>
      <c r="M23" s="27"/>
    </row>
    <row r="24" spans="1:14" ht="16.5" customHeight="1" x14ac:dyDescent="0.25">
      <c r="A24" s="73" t="s">
        <v>26</v>
      </c>
      <c r="B24" s="73"/>
      <c r="C24" s="73"/>
      <c r="D24" s="73"/>
      <c r="E24" s="73"/>
      <c r="F24" s="73"/>
      <c r="G24" s="73"/>
      <c r="H24" s="32">
        <f>SUM(H15:H17)</f>
        <v>3810000</v>
      </c>
      <c r="I24" s="32">
        <f t="shared" ref="I24:L24" si="5">SUM(I15:I17)</f>
        <v>3810000</v>
      </c>
      <c r="J24" s="32">
        <f t="shared" si="5"/>
        <v>3810000</v>
      </c>
      <c r="K24" s="32">
        <f t="shared" si="5"/>
        <v>11351.998</v>
      </c>
      <c r="L24" s="32">
        <f t="shared" si="5"/>
        <v>3798648.0020000003</v>
      </c>
      <c r="M24" s="27"/>
    </row>
    <row r="25" spans="1:14" ht="20.25" customHeight="1" x14ac:dyDescent="0.25">
      <c r="A25" s="73" t="s">
        <v>100</v>
      </c>
      <c r="B25" s="73"/>
      <c r="C25" s="73"/>
      <c r="D25" s="73"/>
      <c r="E25" s="73"/>
      <c r="F25" s="73"/>
      <c r="G25" s="73"/>
      <c r="H25" s="32">
        <f>+H24+H13</f>
        <v>6975100</v>
      </c>
      <c r="I25" s="32">
        <f t="shared" ref="I25:L25" si="6">+I24+I13</f>
        <v>6975100</v>
      </c>
      <c r="J25" s="32">
        <f t="shared" si="6"/>
        <v>6975100</v>
      </c>
      <c r="K25" s="32">
        <f t="shared" si="6"/>
        <v>2669539.6779999998</v>
      </c>
      <c r="L25" s="32">
        <f t="shared" si="6"/>
        <v>4305560.3220000006</v>
      </c>
    </row>
  </sheetData>
  <mergeCells count="20">
    <mergeCell ref="A1:L1"/>
    <mergeCell ref="A2:L2"/>
    <mergeCell ref="A14:L14"/>
    <mergeCell ref="A4:E4"/>
    <mergeCell ref="G4:H4"/>
    <mergeCell ref="E5:F5"/>
    <mergeCell ref="G5:H5"/>
    <mergeCell ref="J4:L4"/>
    <mergeCell ref="A8:L8"/>
    <mergeCell ref="A25:G25"/>
    <mergeCell ref="A6:A7"/>
    <mergeCell ref="B6:B7"/>
    <mergeCell ref="C6:C7"/>
    <mergeCell ref="D6:E6"/>
    <mergeCell ref="F6:F7"/>
    <mergeCell ref="G6:L6"/>
    <mergeCell ref="A18:G18"/>
    <mergeCell ref="A19:L19"/>
    <mergeCell ref="A24:G24"/>
    <mergeCell ref="A13:G13"/>
  </mergeCells>
  <hyperlinks>
    <hyperlink ref="I7" r:id="rId1" display="javascript:scrollText(5828558)"/>
  </hyperlinks>
  <pageMargins left="0.37" right="0.32" top="0.48" bottom="0.41" header="0.31496062992125984" footer="0.31496062992125984"/>
  <pageSetup paperSize="9" scale="70" orientation="landscape" verticalDpi="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1-2-жадвал</vt:lpstr>
      <vt:lpstr>1-илова</vt:lpstr>
      <vt:lpstr>2-илова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2023-10-20T04:44:44Z</dcterms:modified>
</cp:coreProperties>
</file>